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án\Documents\1 PARAMUNICIPALES\DIF\2019 CUENTA PUBLICA DIF\INFORMACION PRESUPUESTAL\"/>
    </mc:Choice>
  </mc:AlternateContent>
  <bookViews>
    <workbookView xWindow="0" yWindow="0" windowWidth="28800" windowHeight="12135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/>
  <c r="H11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E69" i="6" s="1"/>
  <c r="H69" i="6" s="1"/>
  <c r="D65" i="6"/>
  <c r="D57" i="6"/>
  <c r="E57" i="6" s="1"/>
  <c r="H57" i="6" s="1"/>
  <c r="D53" i="6"/>
  <c r="D43" i="6"/>
  <c r="D33" i="6"/>
  <c r="D23" i="6"/>
  <c r="D13" i="6"/>
  <c r="D5" i="6"/>
  <c r="C69" i="6"/>
  <c r="C65" i="6"/>
  <c r="E65" i="6" s="1"/>
  <c r="H65" i="6" s="1"/>
  <c r="C57" i="6"/>
  <c r="C53" i="6"/>
  <c r="E53" i="6" s="1"/>
  <c r="H53" i="6" s="1"/>
  <c r="C43" i="6"/>
  <c r="C33" i="6"/>
  <c r="C23" i="6"/>
  <c r="C13" i="6"/>
  <c r="C5" i="6"/>
  <c r="E43" i="6" l="1"/>
  <c r="H43" i="6" s="1"/>
  <c r="E33" i="6"/>
  <c r="H33" i="6" s="1"/>
  <c r="E23" i="6"/>
  <c r="H23" i="6" s="1"/>
  <c r="G77" i="6"/>
  <c r="E13" i="6"/>
  <c r="H13" i="6" s="1"/>
  <c r="D77" i="6"/>
  <c r="E5" i="6"/>
  <c r="C77" i="6"/>
  <c r="F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<sst xmlns="http://schemas.openxmlformats.org/spreadsheetml/2006/main" count="203" uniqueCount="142">
  <si>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</si>
  <si>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</si>
  <si>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</si>
  <si>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</si>
  <si>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</si>
  <si>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</si>
  <si>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</si>
  <si>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</si>
  <si>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</si>
  <si>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</si>
  <si>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</si>
  <si>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</si>
  <si>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</si>
  <si>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</si>
  <si>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</si>
  <si>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</si>
  <si>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</si>
  <si>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</si>
  <si>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</si>
  <si>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</si>
  <si>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</si>
  <si>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</si>
  <si>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</si>
  <si>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</si>
  <si>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</si>
  <si>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</si>
  <si>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</si>
  <si>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</si>
  <si>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</si>
  <si>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</si>
  <si>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</si>
  <si>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</si>
  <si>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</si>
  <si>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</si>
  <si>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</si>
  <si>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</si>
  <si>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</si>
  <si>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</si>
  <si>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</si>
  <si>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</si>
  <si>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</si>
  <si>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</si>
  <si>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</si>
  <si>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</si>
  <si>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</si>
  <si>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</si>
  <si>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</si>
  <si>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</si>
  <si>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</si>
  <si>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</si>
  <si>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</si>
  <si>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</si>
  <si>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</si>
  <si>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</si>
  <si>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</si>
  <si>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</si>
  <si>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</si>
  <si>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</si>
  <si>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</si>
  <si>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</si>
  <si>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</si>
  <si>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</si>
  <si>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</si>
  <si>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</si>
  <si>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</si>
  <si>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</si>
  <si>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</si>
  <si>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</si>
  <si>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</si>
  <si>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</si>
  <si>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</si>
  <si>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</si>
  <si>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</si>
  <si>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</si>
  <si>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</si>
  <si>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</si>
  <si>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</si>
  <si>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</si>
  <si>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</si>
  <si>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</si>
  <si>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</si>
  <si>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</si>
  <si>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</si>
  <si>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</si>
  <si>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</si>
  <si>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</si>
  <si>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</si>
  <si>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</si>
  <si>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</si>
  <si>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</si>
  <si>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</si>
  <si>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</si>
  <si>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</si>
  <si>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</si>
  <si>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</si>
  <si>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</si>
  <si>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</si>
  <si>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</si>
  <si>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</si>
  <si>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</si>
  <si>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</si>
  <si>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</si>
  <si>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</si>
  <si>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</si>
  <si>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</si>
  <si>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</si>
  <si>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</si>
  <si>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</si>
  <si>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</si>
  <si>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</si>
  <si>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</si>
  <si>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</si>
  <si>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</si>
  <si>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</si>
  <si>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</si>
  <si>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</si>
  <si>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</si>
  <si>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</si>
  <si>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</si>
  <si>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</si>
  <si>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</si>
  <si>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</si>
  <si>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</si>
  <si>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</si>
  <si>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</si>
  <si>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</si>
  <si>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</si>
  <si>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</si>
  <si>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</si>
  <si>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</si>
  <si>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</si>
  <si>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</si>
  <si>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</si>
  <si>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</si>
  <si>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</si>
  <si>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</si>
  <si>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</si>
  <si>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Sistema para el Desarrollo Integral de la Familia del Municipio de Santiago Maravatío, Gto.
Estado Analítico del Ejercicio del Presupuesto de Egresos
Clasificación por Objeto del Gasto (Capítulo y Concepto)
Del 1 de Enero al 31 de Diciembre de 2019</t>
  </si>
  <si>
    <t>Sistema para el Desarrollo Integral de la Familia del Municipio de Santiago Maravatío, Gto.
Estado Analítico del Ejercicio del Presupuesto de Egresos
Clasificación Económica (por Tipo de Gasto)
Del 1 de Enero al 31 de Diciembre de 2019</t>
  </si>
  <si>
    <t>31120-0101 DIF SANTIAGO MARAVATIO</t>
  </si>
  <si>
    <t>Sistema para el Desarrollo Integral de la Familia del Municipio de Santiago Maravatío, Gto.
Estado Analítico del Ejercicio del Presupuesto de Egresos
Clasificación Administrativa
Del 1 de Enero al 31 de Diciembre de 2019</t>
  </si>
  <si>
    <t>Sistema para el Desarrollo Integral de la Familia del Municipio de Santiago Maravatío, Gto.
Estado Analítico del Ejercicio del Presupuesto de Egresos
Clasificación Funcional (Finalidad y Función)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</si>
</sst>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activeCell="C9" sqref="C9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137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9" t="s">
        <v>64</v>
      </c>
      <c r="B5" s="6"/>
      <c r="C5" s="34">
        <f>SUM(C6:C12)</f>
        <v>4215604.18</v>
      </c>
      <c r="D5" s="34">
        <f>SUM(D6:D12)</f>
        <v>68507.16</v>
      </c>
      <c r="E5" s="34">
        <f>C5+D5</f>
        <v>4284111.34</v>
      </c>
      <c r="F5" s="34">
        <f>SUM(F6:F12)</f>
        <v>4231611.34</v>
      </c>
      <c r="G5" s="34">
        <f>SUM(G6:G12)</f>
        <v>4231611.34</v>
      </c>
      <c r="H5" s="34">
        <f>E5-F5</f>
        <v>52500</v>
      </c>
    </row>
    <row r="6" spans="1:8" x14ac:dyDescent="0.2">
      <c r="A6" s="28">
        <v>1100</v>
      </c>
      <c r="B6" s="10" t="s">
        <v>73</v>
      </c>
      <c r="C6" s="12">
        <v>2895447.76</v>
      </c>
      <c r="D6" s="12">
        <v>-33756.54</v>
      </c>
      <c r="E6" s="12">
        <f t="shared" ref="E6:E69" si="0">C6+D6</f>
        <v>2861691.2199999997</v>
      </c>
      <c r="F6" s="12">
        <v>2861691.22</v>
      </c>
      <c r="G6" s="12">
        <v>2861691.22</v>
      </c>
      <c r="H6" s="12">
        <f t="shared" ref="H6:H69" si="1">E6-F6</f>
        <v>0</v>
      </c>
    </row>
    <row r="7" spans="1:8" x14ac:dyDescent="0.2">
      <c r="A7" s="28">
        <v>1200</v>
      </c>
      <c r="B7" s="10" t="s">
        <v>74</v>
      </c>
      <c r="C7" s="12">
        <v>323177.93</v>
      </c>
      <c r="D7" s="12">
        <v>49324.85</v>
      </c>
      <c r="E7" s="12">
        <f t="shared" si="0"/>
        <v>372502.77999999997</v>
      </c>
      <c r="F7" s="12">
        <v>372502.78</v>
      </c>
      <c r="G7" s="12">
        <v>372502.78</v>
      </c>
      <c r="H7" s="12">
        <f t="shared" si="1"/>
        <v>0</v>
      </c>
    </row>
    <row r="8" spans="1:8" x14ac:dyDescent="0.2">
      <c r="A8" s="28">
        <v>1300</v>
      </c>
      <c r="B8" s="10" t="s">
        <v>75</v>
      </c>
      <c r="C8" s="12">
        <v>996978.49</v>
      </c>
      <c r="D8" s="12">
        <v>-54263.17</v>
      </c>
      <c r="E8" s="12">
        <f t="shared" si="0"/>
        <v>942715.32</v>
      </c>
      <c r="F8" s="12">
        <v>890215.32</v>
      </c>
      <c r="G8" s="12">
        <v>890215.32</v>
      </c>
      <c r="H8" s="12">
        <f t="shared" si="1"/>
        <v>52500</v>
      </c>
    </row>
    <row r="9" spans="1:8" x14ac:dyDescent="0.2">
      <c r="A9" s="28">
        <v>1400</v>
      </c>
      <c r="B9" s="10" t="s">
        <v>34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28">
        <v>1500</v>
      </c>
      <c r="B10" s="10" t="s">
        <v>76</v>
      </c>
      <c r="C10" s="12">
        <v>0</v>
      </c>
      <c r="D10" s="12">
        <v>107202.02</v>
      </c>
      <c r="E10" s="12">
        <f t="shared" si="0"/>
        <v>107202.02</v>
      </c>
      <c r="F10" s="12">
        <v>107202.02</v>
      </c>
      <c r="G10" s="12">
        <v>107202.02</v>
      </c>
      <c r="H10" s="12">
        <f t="shared" si="1"/>
        <v>0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77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65</v>
      </c>
      <c r="B13" s="6"/>
      <c r="C13" s="35">
        <f>SUM(C14:C22)</f>
        <v>573418.80000000005</v>
      </c>
      <c r="D13" s="35">
        <f>SUM(D14:D22)</f>
        <v>61345.94</v>
      </c>
      <c r="E13" s="35">
        <f t="shared" si="0"/>
        <v>634764.74</v>
      </c>
      <c r="F13" s="35">
        <f>SUM(F14:F22)</f>
        <v>618551.26</v>
      </c>
      <c r="G13" s="35">
        <f>SUM(G14:G22)</f>
        <v>618551.26</v>
      </c>
      <c r="H13" s="35">
        <f t="shared" si="1"/>
        <v>16213.479999999981</v>
      </c>
    </row>
    <row r="14" spans="1:8" x14ac:dyDescent="0.2">
      <c r="A14" s="28">
        <v>2100</v>
      </c>
      <c r="B14" s="10" t="s">
        <v>78</v>
      </c>
      <c r="C14" s="12">
        <v>153600</v>
      </c>
      <c r="D14" s="12">
        <v>-64093.18</v>
      </c>
      <c r="E14" s="12">
        <f t="shared" si="0"/>
        <v>89506.82</v>
      </c>
      <c r="F14" s="12">
        <v>89408.35</v>
      </c>
      <c r="G14" s="12">
        <v>89408.35</v>
      </c>
      <c r="H14" s="12">
        <f t="shared" si="1"/>
        <v>98.470000000001164</v>
      </c>
    </row>
    <row r="15" spans="1:8" x14ac:dyDescent="0.2">
      <c r="A15" s="28">
        <v>2200</v>
      </c>
      <c r="B15" s="10" t="s">
        <v>79</v>
      </c>
      <c r="C15" s="12">
        <v>17400</v>
      </c>
      <c r="D15" s="12">
        <v>-5000</v>
      </c>
      <c r="E15" s="12">
        <f t="shared" si="0"/>
        <v>12400</v>
      </c>
      <c r="F15" s="12">
        <v>8935.94</v>
      </c>
      <c r="G15" s="12">
        <v>8935.94</v>
      </c>
      <c r="H15" s="12">
        <f t="shared" si="1"/>
        <v>3464.0599999999995</v>
      </c>
    </row>
    <row r="16" spans="1:8" x14ac:dyDescent="0.2">
      <c r="A16" s="28">
        <v>2300</v>
      </c>
      <c r="B16" s="10" t="s">
        <v>80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81</v>
      </c>
      <c r="C17" s="12">
        <v>0</v>
      </c>
      <c r="D17" s="12">
        <v>0</v>
      </c>
      <c r="E17" s="12">
        <f t="shared" si="0"/>
        <v>0</v>
      </c>
      <c r="F17" s="12">
        <v>0</v>
      </c>
      <c r="G17" s="12">
        <v>0</v>
      </c>
      <c r="H17" s="12">
        <f t="shared" si="1"/>
        <v>0</v>
      </c>
    </row>
    <row r="18" spans="1:8" x14ac:dyDescent="0.2">
      <c r="A18" s="28">
        <v>2500</v>
      </c>
      <c r="B18" s="10" t="s">
        <v>82</v>
      </c>
      <c r="C18" s="12">
        <v>6500</v>
      </c>
      <c r="D18" s="12">
        <v>106875.8</v>
      </c>
      <c r="E18" s="12">
        <f t="shared" si="0"/>
        <v>113375.8</v>
      </c>
      <c r="F18" s="12">
        <v>110375.8</v>
      </c>
      <c r="G18" s="12">
        <v>110375.8</v>
      </c>
      <c r="H18" s="12">
        <f t="shared" si="1"/>
        <v>3000</v>
      </c>
    </row>
    <row r="19" spans="1:8" x14ac:dyDescent="0.2">
      <c r="A19" s="28">
        <v>2600</v>
      </c>
      <c r="B19" s="10" t="s">
        <v>83</v>
      </c>
      <c r="C19" s="12">
        <v>357918.8</v>
      </c>
      <c r="D19" s="12">
        <v>-35046.51</v>
      </c>
      <c r="E19" s="12">
        <f t="shared" si="0"/>
        <v>322872.28999999998</v>
      </c>
      <c r="F19" s="12">
        <v>322872.28999999998</v>
      </c>
      <c r="G19" s="12">
        <v>322872.28999999998</v>
      </c>
      <c r="H19" s="12">
        <f t="shared" si="1"/>
        <v>0</v>
      </c>
    </row>
    <row r="20" spans="1:8" x14ac:dyDescent="0.2">
      <c r="A20" s="28">
        <v>2700</v>
      </c>
      <c r="B20" s="10" t="s">
        <v>84</v>
      </c>
      <c r="C20" s="12">
        <v>13000</v>
      </c>
      <c r="D20" s="12">
        <v>3676.16</v>
      </c>
      <c r="E20" s="12">
        <f t="shared" si="0"/>
        <v>16676.16</v>
      </c>
      <c r="F20" s="12">
        <v>16676.16</v>
      </c>
      <c r="G20" s="12">
        <v>16676.16</v>
      </c>
      <c r="H20" s="12">
        <f t="shared" si="1"/>
        <v>0</v>
      </c>
    </row>
    <row r="21" spans="1:8" x14ac:dyDescent="0.2">
      <c r="A21" s="28">
        <v>2800</v>
      </c>
      <c r="B21" s="10" t="s">
        <v>85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86</v>
      </c>
      <c r="C22" s="12">
        <v>25000</v>
      </c>
      <c r="D22" s="12">
        <v>54933.67</v>
      </c>
      <c r="E22" s="12">
        <f t="shared" si="0"/>
        <v>79933.67</v>
      </c>
      <c r="F22" s="12">
        <v>70282.720000000001</v>
      </c>
      <c r="G22" s="12">
        <v>70282.720000000001</v>
      </c>
      <c r="H22" s="12">
        <f t="shared" si="1"/>
        <v>9650.9499999999971</v>
      </c>
    </row>
    <row r="23" spans="1:8" x14ac:dyDescent="0.2">
      <c r="A23" s="29" t="s">
        <v>66</v>
      </c>
      <c r="B23" s="6"/>
      <c r="C23" s="35">
        <f>SUM(C24:C32)</f>
        <v>379339.04000000004</v>
      </c>
      <c r="D23" s="35">
        <f>SUM(D24:D32)</f>
        <v>62737.439999999995</v>
      </c>
      <c r="E23" s="35">
        <f t="shared" si="0"/>
        <v>442076.48000000004</v>
      </c>
      <c r="F23" s="35">
        <f>SUM(F24:F32)</f>
        <v>389796.94</v>
      </c>
      <c r="G23" s="35">
        <f>SUM(G24:G32)</f>
        <v>389796.94</v>
      </c>
      <c r="H23" s="35">
        <f t="shared" si="1"/>
        <v>52279.540000000037</v>
      </c>
    </row>
    <row r="24" spans="1:8" x14ac:dyDescent="0.2">
      <c r="A24" s="28">
        <v>3100</v>
      </c>
      <c r="B24" s="10" t="s">
        <v>87</v>
      </c>
      <c r="C24" s="12">
        <v>38516</v>
      </c>
      <c r="D24" s="12">
        <v>-7588.1</v>
      </c>
      <c r="E24" s="12">
        <f t="shared" si="0"/>
        <v>30927.9</v>
      </c>
      <c r="F24" s="12">
        <v>26821.9</v>
      </c>
      <c r="G24" s="12">
        <v>26821.9</v>
      </c>
      <c r="H24" s="12">
        <f t="shared" si="1"/>
        <v>4106</v>
      </c>
    </row>
    <row r="25" spans="1:8" x14ac:dyDescent="0.2">
      <c r="A25" s="28">
        <v>3200</v>
      </c>
      <c r="B25" s="10" t="s">
        <v>88</v>
      </c>
      <c r="C25" s="12">
        <v>42000</v>
      </c>
      <c r="D25" s="12">
        <v>-25455.41</v>
      </c>
      <c r="E25" s="12">
        <f t="shared" si="0"/>
        <v>16544.59</v>
      </c>
      <c r="F25" s="12">
        <v>16544.59</v>
      </c>
      <c r="G25" s="12">
        <v>16544.59</v>
      </c>
      <c r="H25" s="12">
        <f t="shared" si="1"/>
        <v>0</v>
      </c>
    </row>
    <row r="26" spans="1:8" x14ac:dyDescent="0.2">
      <c r="A26" s="28">
        <v>3300</v>
      </c>
      <c r="B26" s="10" t="s">
        <v>89</v>
      </c>
      <c r="C26" s="12">
        <v>9500</v>
      </c>
      <c r="D26" s="12">
        <v>19032.8</v>
      </c>
      <c r="E26" s="12">
        <f t="shared" si="0"/>
        <v>28532.799999999999</v>
      </c>
      <c r="F26" s="12">
        <v>28532.799999999999</v>
      </c>
      <c r="G26" s="12">
        <v>28532.799999999999</v>
      </c>
      <c r="H26" s="12">
        <f t="shared" si="1"/>
        <v>0</v>
      </c>
    </row>
    <row r="27" spans="1:8" x14ac:dyDescent="0.2">
      <c r="A27" s="28">
        <v>3400</v>
      </c>
      <c r="B27" s="10" t="s">
        <v>90</v>
      </c>
      <c r="C27" s="12">
        <v>39200</v>
      </c>
      <c r="D27" s="12">
        <v>-37000</v>
      </c>
      <c r="E27" s="12">
        <f t="shared" si="0"/>
        <v>2200</v>
      </c>
      <c r="F27" s="12">
        <v>150.80000000000001</v>
      </c>
      <c r="G27" s="12">
        <v>150.80000000000001</v>
      </c>
      <c r="H27" s="12">
        <f t="shared" si="1"/>
        <v>2049.1999999999998</v>
      </c>
    </row>
    <row r="28" spans="1:8" x14ac:dyDescent="0.2">
      <c r="A28" s="28">
        <v>3500</v>
      </c>
      <c r="B28" s="10" t="s">
        <v>91</v>
      </c>
      <c r="C28" s="12">
        <v>18000</v>
      </c>
      <c r="D28" s="12">
        <v>1878.09</v>
      </c>
      <c r="E28" s="12">
        <f t="shared" si="0"/>
        <v>19878.09</v>
      </c>
      <c r="F28" s="12">
        <v>19878.09</v>
      </c>
      <c r="G28" s="12">
        <v>19878.09</v>
      </c>
      <c r="H28" s="12">
        <f t="shared" si="1"/>
        <v>0</v>
      </c>
    </row>
    <row r="29" spans="1:8" x14ac:dyDescent="0.2">
      <c r="A29" s="28">
        <v>3600</v>
      </c>
      <c r="B29" s="10" t="s">
        <v>92</v>
      </c>
      <c r="C29" s="12">
        <v>0</v>
      </c>
      <c r="D29" s="12">
        <v>0</v>
      </c>
      <c r="E29" s="12">
        <f t="shared" si="0"/>
        <v>0</v>
      </c>
      <c r="F29" s="12">
        <v>0</v>
      </c>
      <c r="G29" s="12">
        <v>0</v>
      </c>
      <c r="H29" s="12">
        <f t="shared" si="1"/>
        <v>0</v>
      </c>
    </row>
    <row r="30" spans="1:8" x14ac:dyDescent="0.2">
      <c r="A30" s="28">
        <v>3700</v>
      </c>
      <c r="B30" s="10" t="s">
        <v>93</v>
      </c>
      <c r="C30" s="12">
        <v>24000</v>
      </c>
      <c r="D30" s="12">
        <v>-3317.16</v>
      </c>
      <c r="E30" s="12">
        <f t="shared" si="0"/>
        <v>20682.84</v>
      </c>
      <c r="F30" s="12">
        <v>16635.02</v>
      </c>
      <c r="G30" s="12">
        <v>16635.02</v>
      </c>
      <c r="H30" s="12">
        <f t="shared" si="1"/>
        <v>4047.8199999999997</v>
      </c>
    </row>
    <row r="31" spans="1:8" x14ac:dyDescent="0.2">
      <c r="A31" s="28">
        <v>3800</v>
      </c>
      <c r="B31" s="10" t="s">
        <v>94</v>
      </c>
      <c r="C31" s="12">
        <v>58338</v>
      </c>
      <c r="D31" s="12">
        <v>144549.26</v>
      </c>
      <c r="E31" s="12">
        <f t="shared" si="0"/>
        <v>202887.26</v>
      </c>
      <c r="F31" s="12">
        <v>160810.74</v>
      </c>
      <c r="G31" s="12">
        <v>160810.74</v>
      </c>
      <c r="H31" s="12">
        <f t="shared" si="1"/>
        <v>42076.520000000019</v>
      </c>
    </row>
    <row r="32" spans="1:8" x14ac:dyDescent="0.2">
      <c r="A32" s="28">
        <v>3900</v>
      </c>
      <c r="B32" s="10" t="s">
        <v>18</v>
      </c>
      <c r="C32" s="12">
        <v>149785.04</v>
      </c>
      <c r="D32" s="12">
        <v>-29362.04</v>
      </c>
      <c r="E32" s="12">
        <f t="shared" si="0"/>
        <v>120423</v>
      </c>
      <c r="F32" s="12">
        <v>120423</v>
      </c>
      <c r="G32" s="12">
        <v>120423</v>
      </c>
      <c r="H32" s="12">
        <f t="shared" si="1"/>
        <v>0</v>
      </c>
    </row>
    <row r="33" spans="1:8" x14ac:dyDescent="0.2">
      <c r="A33" s="29" t="s">
        <v>67</v>
      </c>
      <c r="B33" s="6"/>
      <c r="C33" s="35">
        <f>SUM(C34:C42)</f>
        <v>420000</v>
      </c>
      <c r="D33" s="35">
        <f>SUM(D34:D42)</f>
        <v>-125675.03</v>
      </c>
      <c r="E33" s="35">
        <f t="shared" si="0"/>
        <v>294324.96999999997</v>
      </c>
      <c r="F33" s="35">
        <f>SUM(F34:F42)</f>
        <v>256824.97</v>
      </c>
      <c r="G33" s="35">
        <f>SUM(G34:G42)</f>
        <v>256824.97</v>
      </c>
      <c r="H33" s="35">
        <f t="shared" si="1"/>
        <v>37499.999999999971</v>
      </c>
    </row>
    <row r="34" spans="1:8" x14ac:dyDescent="0.2">
      <c r="A34" s="28">
        <v>4100</v>
      </c>
      <c r="B34" s="10" t="s">
        <v>95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96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97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98</v>
      </c>
      <c r="C37" s="12">
        <v>420000</v>
      </c>
      <c r="D37" s="12">
        <v>-125675.03</v>
      </c>
      <c r="E37" s="12">
        <f t="shared" si="0"/>
        <v>294324.96999999997</v>
      </c>
      <c r="F37" s="12">
        <v>256824.97</v>
      </c>
      <c r="G37" s="12">
        <v>256824.97</v>
      </c>
      <c r="H37" s="12">
        <f t="shared" si="1"/>
        <v>37499.999999999971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99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100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101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68</v>
      </c>
      <c r="B43" s="6"/>
      <c r="C43" s="35">
        <f>SUM(C44:C52)</f>
        <v>38000</v>
      </c>
      <c r="D43" s="35">
        <f>SUM(D44:D52)</f>
        <v>299710.53999999998</v>
      </c>
      <c r="E43" s="35">
        <f t="shared" si="0"/>
        <v>337710.54</v>
      </c>
      <c r="F43" s="35">
        <f>SUM(F44:F52)</f>
        <v>218490.9</v>
      </c>
      <c r="G43" s="35">
        <f>SUM(G44:G52)</f>
        <v>218490.9</v>
      </c>
      <c r="H43" s="35">
        <f t="shared" si="1"/>
        <v>119219.63999999998</v>
      </c>
    </row>
    <row r="44" spans="1:8" x14ac:dyDescent="0.2">
      <c r="A44" s="28">
        <v>5100</v>
      </c>
      <c r="B44" s="10" t="s">
        <v>102</v>
      </c>
      <c r="C44" s="12">
        <v>38000</v>
      </c>
      <c r="D44" s="12">
        <v>299710.53999999998</v>
      </c>
      <c r="E44" s="12">
        <f t="shared" si="0"/>
        <v>337710.54</v>
      </c>
      <c r="F44" s="12">
        <v>218490.9</v>
      </c>
      <c r="G44" s="12">
        <v>218490.9</v>
      </c>
      <c r="H44" s="12">
        <f t="shared" si="1"/>
        <v>119219.63999999998</v>
      </c>
    </row>
    <row r="45" spans="1:8" x14ac:dyDescent="0.2">
      <c r="A45" s="28">
        <v>5200</v>
      </c>
      <c r="B45" s="10" t="s">
        <v>103</v>
      </c>
      <c r="C45" s="12">
        <v>0</v>
      </c>
      <c r="D45" s="12">
        <v>0</v>
      </c>
      <c r="E45" s="12">
        <f t="shared" si="0"/>
        <v>0</v>
      </c>
      <c r="F45" s="12">
        <v>0</v>
      </c>
      <c r="G45" s="12">
        <v>0</v>
      </c>
      <c r="H45" s="12">
        <f t="shared" si="1"/>
        <v>0</v>
      </c>
    </row>
    <row r="46" spans="1:8" x14ac:dyDescent="0.2">
      <c r="A46" s="28">
        <v>5300</v>
      </c>
      <c r="B46" s="10" t="s">
        <v>104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105</v>
      </c>
      <c r="C47" s="12">
        <v>0</v>
      </c>
      <c r="D47" s="12">
        <v>0</v>
      </c>
      <c r="E47" s="12">
        <f t="shared" si="0"/>
        <v>0</v>
      </c>
      <c r="F47" s="12">
        <v>0</v>
      </c>
      <c r="G47" s="12">
        <v>0</v>
      </c>
      <c r="H47" s="12">
        <f t="shared" si="1"/>
        <v>0</v>
      </c>
    </row>
    <row r="48" spans="1:8" x14ac:dyDescent="0.2">
      <c r="A48" s="28">
        <v>5500</v>
      </c>
      <c r="B48" s="10" t="s">
        <v>106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107</v>
      </c>
      <c r="C49" s="12">
        <v>0</v>
      </c>
      <c r="D49" s="12">
        <v>0</v>
      </c>
      <c r="E49" s="12">
        <f t="shared" si="0"/>
        <v>0</v>
      </c>
      <c r="F49" s="12">
        <v>0</v>
      </c>
      <c r="G49" s="12">
        <v>0</v>
      </c>
      <c r="H49" s="12">
        <f t="shared" si="1"/>
        <v>0</v>
      </c>
    </row>
    <row r="50" spans="1:8" x14ac:dyDescent="0.2">
      <c r="A50" s="28">
        <v>5700</v>
      </c>
      <c r="B50" s="10" t="s">
        <v>108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109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110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69</v>
      </c>
      <c r="B53" s="6"/>
      <c r="C53" s="35">
        <f>SUM(C54:C56)</f>
        <v>0</v>
      </c>
      <c r="D53" s="35">
        <f>SUM(D54:D56)</f>
        <v>0</v>
      </c>
      <c r="E53" s="35">
        <f t="shared" si="0"/>
        <v>0</v>
      </c>
      <c r="F53" s="35">
        <f>SUM(F54:F56)</f>
        <v>0</v>
      </c>
      <c r="G53" s="35">
        <f>SUM(G54:G56)</f>
        <v>0</v>
      </c>
      <c r="H53" s="35">
        <f t="shared" si="1"/>
        <v>0</v>
      </c>
    </row>
    <row r="54" spans="1:8" x14ac:dyDescent="0.2">
      <c r="A54" s="28">
        <v>6100</v>
      </c>
      <c r="B54" s="10" t="s">
        <v>111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112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113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70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114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115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116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117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118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119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120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71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72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121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122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123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124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125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126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127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56</v>
      </c>
      <c r="C77" s="37">
        <f t="shared" ref="C77:H77" si="4">SUM(C5+C13+C23+C33+C43+C53+C57+C65+C69)</f>
        <v>5626362.0199999996</v>
      </c>
      <c r="D77" s="37">
        <f t="shared" si="4"/>
        <v>366626.05</v>
      </c>
      <c r="E77" s="37">
        <f t="shared" si="4"/>
        <v>5992988.0700000003</v>
      </c>
      <c r="F77" s="37">
        <f t="shared" si="4"/>
        <v>5715275.4100000001</v>
      </c>
      <c r="G77" s="37">
        <f t="shared" si="4"/>
        <v>5715275.4100000001</v>
      </c>
      <c r="H77" s="37">
        <f t="shared" si="4"/>
        <v>277712.65999999997</v>
      </c>
    </row>
    <row r="79" spans="1:8" x14ac:dyDescent="0.2">
      <c r="A79" s="1" t="s">
        <v>133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zoomScaleNormal="100" workbookViewId="0">
      <selection activeCell="C5" sqref="C5:H10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138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5"/>
      <c r="B5" s="13" t="s">
        <v>0</v>
      </c>
      <c r="C5" s="38">
        <v>5588362.0199999996</v>
      </c>
      <c r="D5" s="38">
        <v>66915.509999999995</v>
      </c>
      <c r="E5" s="38">
        <f>C5+D5</f>
        <v>5655277.5299999993</v>
      </c>
      <c r="F5" s="38">
        <v>5496784.5099999998</v>
      </c>
      <c r="G5" s="38">
        <v>5496784.5099999998</v>
      </c>
      <c r="H5" s="38">
        <f>E5-F5</f>
        <v>158493.01999999955</v>
      </c>
    </row>
    <row r="6" spans="1:8" x14ac:dyDescent="0.2">
      <c r="A6" s="5"/>
      <c r="B6" s="13" t="s">
        <v>1</v>
      </c>
      <c r="C6" s="38">
        <v>38000</v>
      </c>
      <c r="D6" s="38">
        <v>299710.53999999998</v>
      </c>
      <c r="E6" s="38">
        <f>C6+D6</f>
        <v>337710.54</v>
      </c>
      <c r="F6" s="38">
        <v>218490.9</v>
      </c>
      <c r="G6" s="38">
        <v>218490.9</v>
      </c>
      <c r="H6" s="38">
        <f>E6-F6</f>
        <v>119219.63999999998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56</v>
      </c>
      <c r="C10" s="37">
        <f t="shared" ref="C10:H10" si="0">SUM(C5+C6+C7+C8+C9)</f>
        <v>5626362.0199999996</v>
      </c>
      <c r="D10" s="37">
        <f t="shared" si="0"/>
        <v>366626.05</v>
      </c>
      <c r="E10" s="37">
        <f t="shared" si="0"/>
        <v>5992988.0699999994</v>
      </c>
      <c r="F10" s="37">
        <f t="shared" si="0"/>
        <v>5715275.4100000001</v>
      </c>
      <c r="G10" s="37">
        <f t="shared" si="0"/>
        <v>5715275.4100000001</v>
      </c>
      <c r="H10" s="37">
        <f t="shared" si="0"/>
        <v>277712.65999999957</v>
      </c>
    </row>
    <row r="12" spans="1:8" x14ac:dyDescent="0.2">
      <c r="A12" s="1" t="s">
        <v>133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opLeftCell="A13" workbookViewId="0">
      <selection activeCell="J35" sqref="J35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140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139</v>
      </c>
      <c r="C6" s="12">
        <v>5626362.0199999996</v>
      </c>
      <c r="D6" s="12">
        <v>366626.05</v>
      </c>
      <c r="E6" s="12">
        <f>C6+D6</f>
        <v>5992988.0699999994</v>
      </c>
      <c r="F6" s="12">
        <v>5715275.4100000001</v>
      </c>
      <c r="G6" s="12">
        <v>5715275.4100000001</v>
      </c>
      <c r="H6" s="12">
        <f>E6-F6</f>
        <v>277712.65999999922</v>
      </c>
    </row>
    <row r="7" spans="1:8" x14ac:dyDescent="0.2">
      <c r="A7" s="4"/>
      <c r="B7" s="15" t="s">
        <v>51</v>
      </c>
      <c r="C7" s="12">
        <v>0</v>
      </c>
      <c r="D7" s="12">
        <v>0</v>
      </c>
      <c r="E7" s="12">
        <f t="shared" ref="E7:E12" si="0">C7+D7</f>
        <v>0</v>
      </c>
      <c r="F7" s="12">
        <v>0</v>
      </c>
      <c r="G7" s="12">
        <v>0</v>
      </c>
      <c r="H7" s="12">
        <f t="shared" ref="H7:H12" si="1">E7-F7</f>
        <v>0</v>
      </c>
    </row>
    <row r="8" spans="1:8" x14ac:dyDescent="0.2">
      <c r="A8" s="4"/>
      <c r="B8" s="15" t="s">
        <v>52</v>
      </c>
      <c r="C8" s="12">
        <v>0</v>
      </c>
      <c r="D8" s="12">
        <v>0</v>
      </c>
      <c r="E8" s="12">
        <f t="shared" si="0"/>
        <v>0</v>
      </c>
      <c r="F8" s="12">
        <v>0</v>
      </c>
      <c r="G8" s="12">
        <v>0</v>
      </c>
      <c r="H8" s="12">
        <f t="shared" si="1"/>
        <v>0</v>
      </c>
    </row>
    <row r="9" spans="1:8" x14ac:dyDescent="0.2">
      <c r="A9" s="4"/>
      <c r="B9" s="15" t="s">
        <v>53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4"/>
      <c r="B10" s="15" t="s">
        <v>135</v>
      </c>
      <c r="C10" s="12">
        <v>0</v>
      </c>
      <c r="D10" s="12">
        <v>0</v>
      </c>
      <c r="E10" s="12">
        <f t="shared" si="0"/>
        <v>0</v>
      </c>
      <c r="F10" s="12">
        <v>0</v>
      </c>
      <c r="G10" s="12">
        <v>0</v>
      </c>
      <c r="H10" s="12">
        <f t="shared" si="1"/>
        <v>0</v>
      </c>
    </row>
    <row r="11" spans="1:8" x14ac:dyDescent="0.2">
      <c r="A11" s="4"/>
      <c r="B11" s="15" t="s">
        <v>54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4"/>
      <c r="B12" s="15" t="s">
        <v>55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4"/>
      <c r="B13" s="15"/>
      <c r="C13" s="12"/>
      <c r="D13" s="12"/>
      <c r="E13" s="12"/>
      <c r="F13" s="12"/>
      <c r="G13" s="12"/>
      <c r="H13" s="12"/>
    </row>
    <row r="14" spans="1:8" x14ac:dyDescent="0.2">
      <c r="A14" s="17"/>
      <c r="B14" s="31" t="s">
        <v>56</v>
      </c>
      <c r="C14" s="40">
        <f t="shared" ref="C14:H14" si="2">SUM(C6:C13)</f>
        <v>5626362.0199999996</v>
      </c>
      <c r="D14" s="40">
        <f t="shared" si="2"/>
        <v>366626.05</v>
      </c>
      <c r="E14" s="40">
        <f t="shared" si="2"/>
        <v>5992988.0699999994</v>
      </c>
      <c r="F14" s="40">
        <f t="shared" si="2"/>
        <v>5715275.4100000001</v>
      </c>
      <c r="G14" s="40">
        <f t="shared" si="2"/>
        <v>5715275.4100000001</v>
      </c>
      <c r="H14" s="40">
        <f t="shared" si="2"/>
        <v>277712.65999999922</v>
      </c>
    </row>
    <row r="17" spans="1:8" ht="45" customHeight="1" x14ac:dyDescent="0.2">
      <c r="A17" s="41" t="s">
        <v>131</v>
      </c>
      <c r="B17" s="42"/>
      <c r="C17" s="42"/>
      <c r="D17" s="42"/>
      <c r="E17" s="42"/>
      <c r="F17" s="42"/>
      <c r="G17" s="42"/>
      <c r="H17" s="43"/>
    </row>
    <row r="18" spans="1:8" x14ac:dyDescent="0.2">
      <c r="A18" s="46" t="s">
        <v>57</v>
      </c>
      <c r="B18" s="47"/>
      <c r="C18" s="41" t="s">
        <v>63</v>
      </c>
      <c r="D18" s="42"/>
      <c r="E18" s="42"/>
      <c r="F18" s="42"/>
      <c r="G18" s="43"/>
      <c r="H18" s="44" t="s">
        <v>62</v>
      </c>
    </row>
    <row r="19" spans="1:8" ht="22.5" x14ac:dyDescent="0.2">
      <c r="A19" s="48"/>
      <c r="B19" s="49"/>
      <c r="C19" s="8" t="s">
        <v>58</v>
      </c>
      <c r="D19" s="8" t="s">
        <v>128</v>
      </c>
      <c r="E19" s="8" t="s">
        <v>59</v>
      </c>
      <c r="F19" s="8" t="s">
        <v>60</v>
      </c>
      <c r="G19" s="8" t="s">
        <v>61</v>
      </c>
      <c r="H19" s="45"/>
    </row>
    <row r="20" spans="1:8" x14ac:dyDescent="0.2">
      <c r="A20" s="50"/>
      <c r="B20" s="51"/>
      <c r="C20" s="9">
        <v>1</v>
      </c>
      <c r="D20" s="9">
        <v>2</v>
      </c>
      <c r="E20" s="9" t="s">
        <v>129</v>
      </c>
      <c r="F20" s="9">
        <v>4</v>
      </c>
      <c r="G20" s="9">
        <v>5</v>
      </c>
      <c r="H20" s="9" t="s">
        <v>130</v>
      </c>
    </row>
    <row r="21" spans="1:8" x14ac:dyDescent="0.2">
      <c r="A21" s="4"/>
      <c r="B21" s="2" t="s">
        <v>8</v>
      </c>
      <c r="C21" s="12">
        <v>0</v>
      </c>
      <c r="D21" s="12">
        <v>0</v>
      </c>
      <c r="E21" s="12">
        <f>C21+D21</f>
        <v>0</v>
      </c>
      <c r="F21" s="12">
        <v>0</v>
      </c>
      <c r="G21" s="12">
        <v>0</v>
      </c>
      <c r="H21" s="12">
        <f>E21-F21</f>
        <v>0</v>
      </c>
    </row>
    <row r="22" spans="1:8" x14ac:dyDescent="0.2">
      <c r="A22" s="4"/>
      <c r="B22" s="2" t="s">
        <v>9</v>
      </c>
      <c r="C22" s="12">
        <v>0</v>
      </c>
      <c r="D22" s="12">
        <v>0</v>
      </c>
      <c r="E22" s="12">
        <f t="shared" ref="E22:E24" si="3">C22+D22</f>
        <v>0</v>
      </c>
      <c r="F22" s="12">
        <v>0</v>
      </c>
      <c r="G22" s="12">
        <v>0</v>
      </c>
      <c r="H22" s="12">
        <f t="shared" ref="H22:H24" si="4">E22-F22</f>
        <v>0</v>
      </c>
    </row>
    <row r="23" spans="1:8" x14ac:dyDescent="0.2">
      <c r="A23" s="4"/>
      <c r="B23" s="2" t="s">
        <v>10</v>
      </c>
      <c r="C23" s="12">
        <v>0</v>
      </c>
      <c r="D23" s="12">
        <v>0</v>
      </c>
      <c r="E23" s="12">
        <f t="shared" si="3"/>
        <v>0</v>
      </c>
      <c r="F23" s="12">
        <v>0</v>
      </c>
      <c r="G23" s="12">
        <v>0</v>
      </c>
      <c r="H23" s="12">
        <f t="shared" si="4"/>
        <v>0</v>
      </c>
    </row>
    <row r="24" spans="1:8" x14ac:dyDescent="0.2">
      <c r="A24" s="4"/>
      <c r="B24" s="2" t="s">
        <v>134</v>
      </c>
      <c r="C24" s="12">
        <v>0</v>
      </c>
      <c r="D24" s="12">
        <v>0</v>
      </c>
      <c r="E24" s="12">
        <f t="shared" si="3"/>
        <v>0</v>
      </c>
      <c r="F24" s="12">
        <v>0</v>
      </c>
      <c r="G24" s="12">
        <v>0</v>
      </c>
      <c r="H24" s="12">
        <f t="shared" si="4"/>
        <v>0</v>
      </c>
    </row>
    <row r="25" spans="1:8" x14ac:dyDescent="0.2">
      <c r="A25" s="17"/>
      <c r="B25" s="31" t="s">
        <v>56</v>
      </c>
      <c r="C25" s="40">
        <f t="shared" ref="C25:H25" si="5">SUM(C21:C24)</f>
        <v>0</v>
      </c>
      <c r="D25" s="40">
        <f t="shared" si="5"/>
        <v>0</v>
      </c>
      <c r="E25" s="40">
        <f t="shared" si="5"/>
        <v>0</v>
      </c>
      <c r="F25" s="40">
        <f t="shared" si="5"/>
        <v>0</v>
      </c>
      <c r="G25" s="40">
        <f t="shared" si="5"/>
        <v>0</v>
      </c>
      <c r="H25" s="40">
        <f t="shared" si="5"/>
        <v>0</v>
      </c>
    </row>
    <row r="28" spans="1:8" ht="45" customHeight="1" x14ac:dyDescent="0.2">
      <c r="A28" s="41" t="s">
        <v>132</v>
      </c>
      <c r="B28" s="42"/>
      <c r="C28" s="42"/>
      <c r="D28" s="42"/>
      <c r="E28" s="42"/>
      <c r="F28" s="42"/>
      <c r="G28" s="42"/>
      <c r="H28" s="43"/>
    </row>
    <row r="29" spans="1:8" x14ac:dyDescent="0.2">
      <c r="A29" s="46" t="s">
        <v>57</v>
      </c>
      <c r="B29" s="47"/>
      <c r="C29" s="41" t="s">
        <v>63</v>
      </c>
      <c r="D29" s="42"/>
      <c r="E29" s="42"/>
      <c r="F29" s="42"/>
      <c r="G29" s="43"/>
      <c r="H29" s="44" t="s">
        <v>62</v>
      </c>
    </row>
    <row r="30" spans="1:8" ht="22.5" x14ac:dyDescent="0.2">
      <c r="A30" s="48"/>
      <c r="B30" s="49"/>
      <c r="C30" s="8" t="s">
        <v>58</v>
      </c>
      <c r="D30" s="8" t="s">
        <v>128</v>
      </c>
      <c r="E30" s="8" t="s">
        <v>59</v>
      </c>
      <c r="F30" s="8" t="s">
        <v>60</v>
      </c>
      <c r="G30" s="8" t="s">
        <v>61</v>
      </c>
      <c r="H30" s="45"/>
    </row>
    <row r="31" spans="1:8" x14ac:dyDescent="0.2">
      <c r="A31" s="50"/>
      <c r="B31" s="51"/>
      <c r="C31" s="9">
        <v>1</v>
      </c>
      <c r="D31" s="9">
        <v>2</v>
      </c>
      <c r="E31" s="9" t="s">
        <v>129</v>
      </c>
      <c r="F31" s="9">
        <v>4</v>
      </c>
      <c r="G31" s="9">
        <v>5</v>
      </c>
      <c r="H31" s="9" t="s">
        <v>130</v>
      </c>
    </row>
    <row r="32" spans="1:8" x14ac:dyDescent="0.2">
      <c r="A32" s="4"/>
      <c r="B32" s="19" t="s">
        <v>12</v>
      </c>
      <c r="C32" s="12">
        <v>0</v>
      </c>
      <c r="D32" s="12">
        <v>0</v>
      </c>
      <c r="E32" s="12">
        <f t="shared" ref="E32:E38" si="6">C32+D32</f>
        <v>0</v>
      </c>
      <c r="F32" s="12">
        <v>0</v>
      </c>
      <c r="G32" s="12">
        <v>0</v>
      </c>
      <c r="H32" s="12">
        <f t="shared" ref="H32:H38" si="7">E32-F32</f>
        <v>0</v>
      </c>
    </row>
    <row r="33" spans="1:8" x14ac:dyDescent="0.2">
      <c r="A33" s="4"/>
      <c r="B33" s="19" t="s">
        <v>11</v>
      </c>
      <c r="C33" s="12">
        <v>0</v>
      </c>
      <c r="D33" s="12">
        <v>0</v>
      </c>
      <c r="E33" s="12">
        <f t="shared" si="6"/>
        <v>0</v>
      </c>
      <c r="F33" s="12">
        <v>0</v>
      </c>
      <c r="G33" s="12">
        <v>0</v>
      </c>
      <c r="H33" s="12">
        <f t="shared" si="7"/>
        <v>0</v>
      </c>
    </row>
    <row r="34" spans="1:8" x14ac:dyDescent="0.2">
      <c r="A34" s="4"/>
      <c r="B34" s="19" t="s">
        <v>13</v>
      </c>
      <c r="C34" s="12">
        <v>0</v>
      </c>
      <c r="D34" s="12">
        <v>0</v>
      </c>
      <c r="E34" s="12">
        <f t="shared" si="6"/>
        <v>0</v>
      </c>
      <c r="F34" s="12">
        <v>0</v>
      </c>
      <c r="G34" s="12">
        <v>0</v>
      </c>
      <c r="H34" s="12">
        <f t="shared" si="7"/>
        <v>0</v>
      </c>
    </row>
    <row r="35" spans="1:8" x14ac:dyDescent="0.2">
      <c r="A35" s="4"/>
      <c r="B35" s="19" t="s">
        <v>25</v>
      </c>
      <c r="C35" s="12">
        <v>0</v>
      </c>
      <c r="D35" s="12">
        <v>0</v>
      </c>
      <c r="E35" s="12">
        <f t="shared" si="6"/>
        <v>0</v>
      </c>
      <c r="F35" s="12">
        <v>0</v>
      </c>
      <c r="G35" s="12">
        <v>0</v>
      </c>
      <c r="H35" s="12">
        <f t="shared" si="7"/>
        <v>0</v>
      </c>
    </row>
    <row r="36" spans="1:8" ht="11.25" customHeight="1" x14ac:dyDescent="0.2">
      <c r="A36" s="4"/>
      <c r="B36" s="19" t="s">
        <v>26</v>
      </c>
      <c r="C36" s="12">
        <v>0</v>
      </c>
      <c r="D36" s="12">
        <v>0</v>
      </c>
      <c r="E36" s="12">
        <f t="shared" si="6"/>
        <v>0</v>
      </c>
      <c r="F36" s="12">
        <v>0</v>
      </c>
      <c r="G36" s="12">
        <v>0</v>
      </c>
      <c r="H36" s="12">
        <f t="shared" si="7"/>
        <v>0</v>
      </c>
    </row>
    <row r="37" spans="1:8" x14ac:dyDescent="0.2">
      <c r="A37" s="4"/>
      <c r="B37" s="19" t="s">
        <v>33</v>
      </c>
      <c r="C37" s="12">
        <v>0</v>
      </c>
      <c r="D37" s="12">
        <v>0</v>
      </c>
      <c r="E37" s="12">
        <f t="shared" si="6"/>
        <v>0</v>
      </c>
      <c r="F37" s="12">
        <v>0</v>
      </c>
      <c r="G37" s="12">
        <v>0</v>
      </c>
      <c r="H37" s="12">
        <f t="shared" si="7"/>
        <v>0</v>
      </c>
    </row>
    <row r="38" spans="1:8" x14ac:dyDescent="0.2">
      <c r="A38" s="4"/>
      <c r="B38" s="19" t="s">
        <v>14</v>
      </c>
      <c r="C38" s="12">
        <v>0</v>
      </c>
      <c r="D38" s="12">
        <v>0</v>
      </c>
      <c r="E38" s="12">
        <f t="shared" si="6"/>
        <v>0</v>
      </c>
      <c r="F38" s="12">
        <v>0</v>
      </c>
      <c r="G38" s="12">
        <v>0</v>
      </c>
      <c r="H38" s="12">
        <f t="shared" si="7"/>
        <v>0</v>
      </c>
    </row>
    <row r="39" spans="1:8" x14ac:dyDescent="0.2">
      <c r="A39" s="17"/>
      <c r="B39" s="31" t="s">
        <v>56</v>
      </c>
      <c r="C39" s="40">
        <f t="shared" ref="C39:H39" si="8">SUM(C32:C38)</f>
        <v>0</v>
      </c>
      <c r="D39" s="40">
        <f t="shared" si="8"/>
        <v>0</v>
      </c>
      <c r="E39" s="40">
        <f t="shared" si="8"/>
        <v>0</v>
      </c>
      <c r="F39" s="40">
        <f t="shared" si="8"/>
        <v>0</v>
      </c>
      <c r="G39" s="40">
        <f t="shared" si="8"/>
        <v>0</v>
      </c>
      <c r="H39" s="40">
        <f t="shared" si="8"/>
        <v>0</v>
      </c>
    </row>
    <row r="41" spans="1:8" x14ac:dyDescent="0.2">
      <c r="A41" s="1" t="s">
        <v>133</v>
      </c>
    </row>
  </sheetData>
  <sheetProtection formatCells="0" formatColumns="0" formatRows="0" insertRows="0" deleteRows="0" autoFilter="0"/>
  <mergeCells count="12">
    <mergeCell ref="A1:H1"/>
    <mergeCell ref="A2:B4"/>
    <mergeCell ref="A17:H17"/>
    <mergeCell ref="A18:B20"/>
    <mergeCell ref="C2:G2"/>
    <mergeCell ref="H2:H3"/>
    <mergeCell ref="A28:H28"/>
    <mergeCell ref="A29:B31"/>
    <mergeCell ref="C29:G29"/>
    <mergeCell ref="H29:H3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workbookViewId="0">
      <selection activeCell="C5" sqref="C5:H37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141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4" t="s">
        <v>15</v>
      </c>
      <c r="B5" s="23"/>
      <c r="C5" s="35">
        <f t="shared" ref="C5:H5" si="0">SUM(C6:C13)</f>
        <v>0</v>
      </c>
      <c r="D5" s="35">
        <f t="shared" si="0"/>
        <v>0</v>
      </c>
      <c r="E5" s="35">
        <f t="shared" si="0"/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0</v>
      </c>
      <c r="D7" s="12">
        <v>0</v>
      </c>
      <c r="E7" s="12">
        <f t="shared" ref="E7:E13" si="1">C7+D7</f>
        <v>0</v>
      </c>
      <c r="F7" s="12">
        <v>0</v>
      </c>
      <c r="G7" s="12">
        <v>0</v>
      </c>
      <c r="H7" s="12">
        <f t="shared" ref="H7:H13" si="2">E7-F7</f>
        <v>0</v>
      </c>
    </row>
    <row r="8" spans="1:8" x14ac:dyDescent="0.2">
      <c r="A8" s="22"/>
      <c r="B8" s="25" t="s">
        <v>136</v>
      </c>
      <c r="C8" s="12">
        <v>0</v>
      </c>
      <c r="D8" s="12">
        <v>0</v>
      </c>
      <c r="E8" s="12">
        <f t="shared" si="1"/>
        <v>0</v>
      </c>
      <c r="F8" s="12">
        <v>0</v>
      </c>
      <c r="G8" s="12">
        <v>0</v>
      </c>
      <c r="H8" s="12">
        <f t="shared" si="2"/>
        <v>0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5626362.0199999996</v>
      </c>
      <c r="D14" s="35">
        <f t="shared" si="3"/>
        <v>366626.05</v>
      </c>
      <c r="E14" s="35">
        <f t="shared" si="3"/>
        <v>5992988.0699999994</v>
      </c>
      <c r="F14" s="35">
        <f t="shared" si="3"/>
        <v>5715275.4100000001</v>
      </c>
      <c r="G14" s="35">
        <f t="shared" si="3"/>
        <v>5715275.4100000001</v>
      </c>
      <c r="H14" s="35">
        <f t="shared" si="3"/>
        <v>277712.65999999922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0</v>
      </c>
      <c r="D16" s="12">
        <v>0</v>
      </c>
      <c r="E16" s="12">
        <f t="shared" ref="E16:E21" si="5">C16+D16</f>
        <v>0</v>
      </c>
      <c r="F16" s="12">
        <v>0</v>
      </c>
      <c r="G16" s="12">
        <v>0</v>
      </c>
      <c r="H16" s="12">
        <f t="shared" si="4"/>
        <v>0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0</v>
      </c>
      <c r="D19" s="12">
        <v>0</v>
      </c>
      <c r="E19" s="12">
        <f t="shared" si="5"/>
        <v>0</v>
      </c>
      <c r="F19" s="12">
        <v>0</v>
      </c>
      <c r="G19" s="12">
        <v>0</v>
      </c>
      <c r="H19" s="12">
        <f t="shared" si="4"/>
        <v>0</v>
      </c>
    </row>
    <row r="20" spans="1:8" x14ac:dyDescent="0.2">
      <c r="A20" s="22"/>
      <c r="B20" s="25" t="s">
        <v>46</v>
      </c>
      <c r="C20" s="12">
        <v>5626362.0199999996</v>
      </c>
      <c r="D20" s="12">
        <v>366626.05</v>
      </c>
      <c r="E20" s="12">
        <f t="shared" si="5"/>
        <v>5992988.0699999994</v>
      </c>
      <c r="F20" s="12">
        <v>5715275.4100000001</v>
      </c>
      <c r="G20" s="12">
        <v>5715275.4100000001</v>
      </c>
      <c r="H20" s="12">
        <f t="shared" si="4"/>
        <v>277712.65999999922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56</v>
      </c>
      <c r="C37" s="40">
        <f t="shared" ref="C37:H37" si="12">SUM(C32+C22+C14+C5)</f>
        <v>5626362.0199999996</v>
      </c>
      <c r="D37" s="40">
        <f t="shared" si="12"/>
        <v>366626.05</v>
      </c>
      <c r="E37" s="40">
        <f t="shared" si="12"/>
        <v>5992988.0699999994</v>
      </c>
      <c r="F37" s="40">
        <f t="shared" si="12"/>
        <v>5715275.4100000001</v>
      </c>
      <c r="G37" s="40">
        <f t="shared" si="12"/>
        <v>5715275.4100000001</v>
      </c>
      <c r="H37" s="40">
        <f t="shared" si="12"/>
        <v>277712.65999999922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133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Adrián</cp:lastModifiedBy>
  <cp:lastPrinted>2018-07-14T22:21:14Z</cp:lastPrinted>
  <dcterms:created xsi:type="dcterms:W3CDTF">2014-02-10T03:37:14Z</dcterms:created>
  <dcterms:modified xsi:type="dcterms:W3CDTF">2022-11-07T15:18:46Z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